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ilenPihu\Dropbox\Pritsimehed\projektikulud\"/>
    </mc:Choice>
  </mc:AlternateContent>
  <xr:revisionPtr revIDLastSave="0" documentId="13_ncr:1_{75A02D5E-F868-4E74-BAAC-7D0F2A4E5565}" xr6:coauthVersionLast="47" xr6:coauthVersionMax="47" xr10:uidLastSave="{00000000-0000-0000-0000-000000000000}"/>
  <bookViews>
    <workbookView xWindow="28680" yWindow="-1965" windowWidth="29040" windowHeight="15840" activeTab="1"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Tegevusaruanne'!$A$19</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Tegevusaruanne'!$A$2:$L$25</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6" l="1"/>
  <c r="Q23" i="6"/>
  <c r="P23" i="6"/>
  <c r="M23" i="6"/>
  <c r="L23" i="6"/>
  <c r="F23" i="6"/>
  <c r="N18" i="6"/>
  <c r="H18" i="6"/>
  <c r="I18" i="6" s="1"/>
  <c r="C6" i="6"/>
  <c r="N11" i="6"/>
  <c r="N12" i="6"/>
  <c r="N13" i="6"/>
  <c r="N14" i="6"/>
  <c r="N15" i="6"/>
  <c r="N16" i="6"/>
  <c r="N19" i="6"/>
  <c r="N20" i="6"/>
  <c r="N21" i="6"/>
  <c r="N22" i="6"/>
  <c r="N10" i="6"/>
  <c r="H11" i="6"/>
  <c r="I11" i="6" s="1"/>
  <c r="H12" i="6"/>
  <c r="I12" i="6" s="1"/>
  <c r="H13" i="6"/>
  <c r="I13" i="6" s="1"/>
  <c r="H14" i="6"/>
  <c r="I14" i="6" s="1"/>
  <c r="H15" i="6"/>
  <c r="I15" i="6" s="1"/>
  <c r="H16" i="6"/>
  <c r="I16" i="6" s="1"/>
  <c r="H19" i="6"/>
  <c r="I19" i="6"/>
  <c r="H20" i="6"/>
  <c r="I20" i="6" s="1"/>
  <c r="H21" i="6"/>
  <c r="I21" i="6" s="1"/>
  <c r="H22" i="6"/>
  <c r="I22" i="6" s="1"/>
  <c r="H10" i="6"/>
  <c r="I10" i="6" s="1"/>
  <c r="F6" i="6"/>
  <c r="E6" i="6"/>
  <c r="D6" i="6"/>
  <c r="A24" i="4"/>
  <c r="C31" i="6"/>
  <c r="F4" i="6"/>
  <c r="C4" i="6"/>
  <c r="N23" i="6" l="1"/>
  <c r="I23" i="6"/>
  <c r="H23" i="6"/>
  <c r="F25" i="6"/>
  <c r="F2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0" authorId="1" shapeId="0" xr:uid="{00000000-0006-0000-0000-000002000000}">
      <text>
        <r>
          <rPr>
            <b/>
            <sz val="10"/>
            <color indexed="81"/>
            <rFont val="Tahoma"/>
            <family val="2"/>
            <charset val="186"/>
          </rPr>
          <t>Juhul kui oli erinevusi, toetuse saaja loetleb need erinevused ja põhjendab lühidalt</t>
        </r>
      </text>
    </comment>
    <comment ref="A22"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3"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24" authorId="5" shapeId="0" xr:uid="{1A6EE13D-63AA-433A-B066-A51A0591C230}">
      <text>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text>
    </comment>
    <comment ref="C30"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<sst xmlns="http://schemas.openxmlformats.org/spreadsheetml/2006/main" count="155" uniqueCount="125">
  <si>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</si>
  <si>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</si>
  <si>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</si>
  <si>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</si>
  <si>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</si>
  <si>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</si>
  <si>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</si>
  <si>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</si>
  <si>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</si>
  <si>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</si>
  <si>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</si>
  <si>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</si>
  <si>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</si>
  <si>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</si>
  <si>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</si>
  <si>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</si>
  <si>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</si>
  <si>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</si>
  <si>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</si>
  <si>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</si>
  <si>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</si>
  <si>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</si>
  <si>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</si>
  <si>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</si>
  <si>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</si>
  <si>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</si>
  <si>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</si>
  <si>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</si>
  <si>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</si>
  <si>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</si>
  <si>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</si>
  <si>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</si>
  <si>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</si>
  <si>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</si>
  <si>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</si>
  <si>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</si>
  <si>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</si>
  <si>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</si>
  <si>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</si>
  <si>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</si>
  <si>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</si>
  <si>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</si>
  <si>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</si>
  <si>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</si>
  <si>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</si>
  <si>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</si>
  <si>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</si>
  <si>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</si>
  <si>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</si>
  <si>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</si>
  <si>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</si>
  <si>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</si>
  <si>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</si>
  <si>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</si>
  <si>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</si>
  <si>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</si>
  <si>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</si>
  <si>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</si>
  <si>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</si>
  <si>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</si>
  <si>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</si>
  <si>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</si>
  <si>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</si>
  <si>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</si>
  <si>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15.06.23-31.12.24</t>
  </si>
  <si>
    <t>6.4-2.3/256ML</t>
  </si>
  <si>
    <t>MTÜ Põlgaste Priitahtlike Pritsimeeste Selts,</t>
  </si>
  <si>
    <t>11 871.00.- (üksteist tuhat
kaheksasada seitsekümmend üks) eurot</t>
  </si>
  <si>
    <t>Hoone renoveerimine</t>
  </si>
  <si>
    <t>470</t>
  </si>
  <si>
    <t>Mini Hiire Ärid OÜ</t>
  </si>
  <si>
    <t>230169</t>
  </si>
  <si>
    <t>Wiru Uks Tallinn OÜ</t>
  </si>
  <si>
    <t>Uks Trasport, paigaldus</t>
  </si>
  <si>
    <t>motaazivaht, klambrid, torud</t>
  </si>
  <si>
    <t>2300503</t>
  </si>
  <si>
    <t>RehPol AS</t>
  </si>
  <si>
    <t>PVC avatäited</t>
  </si>
  <si>
    <t>2540124</t>
  </si>
  <si>
    <t>Linaarus OÜ</t>
  </si>
  <si>
    <t>Tõsteseekel</t>
  </si>
  <si>
    <t>1050200230144</t>
  </si>
  <si>
    <t>Bauhof Group AS</t>
  </si>
  <si>
    <t>Liim</t>
  </si>
  <si>
    <t>1050100579275</t>
  </si>
  <si>
    <t>lakilabidas</t>
  </si>
  <si>
    <t>1483</t>
  </si>
  <si>
    <t>Veekindel vineer</t>
  </si>
  <si>
    <t>Estoply OÜ</t>
  </si>
  <si>
    <t>02</t>
  </si>
  <si>
    <t>Lembit Sasi FIE</t>
  </si>
  <si>
    <t>Generaatori remont</t>
  </si>
  <si>
    <t>Töövahendi remont</t>
  </si>
  <si>
    <t>367</t>
  </si>
  <si>
    <t>Orticaria Group OÜ</t>
  </si>
  <si>
    <t>Aknapale viimistlus</t>
  </si>
  <si>
    <t>Töövahendi rent</t>
  </si>
  <si>
    <t>OÜ Anarti Teenused</t>
  </si>
  <si>
    <t>241100</t>
  </si>
  <si>
    <t>Renoveerimine</t>
  </si>
  <si>
    <t>Paakauto remont</t>
  </si>
  <si>
    <t>246587</t>
  </si>
  <si>
    <t>Sale OÜ</t>
  </si>
  <si>
    <t>Scania 112MEB remont/varuosad</t>
  </si>
  <si>
    <t>Tasutud sularahas</t>
  </si>
  <si>
    <t>MK220</t>
  </si>
  <si>
    <t>12-13.08.2023</t>
  </si>
  <si>
    <t>2 osas tasutud</t>
  </si>
  <si>
    <t>tasutud sularahas</t>
  </si>
  <si>
    <t>MK</t>
  </si>
  <si>
    <t>MK 25</t>
  </si>
  <si>
    <t>MK 31</t>
  </si>
  <si>
    <t>42582</t>
  </si>
  <si>
    <t>AN Tehnika OÜ</t>
  </si>
  <si>
    <t>246234</t>
  </si>
  <si>
    <t>Heilo Järv</t>
  </si>
  <si>
    <t>Juhatuse liige</t>
  </si>
  <si>
    <t>+3725288113</t>
  </si>
  <si>
    <t>heilo.jarv@mail.ee</t>
  </si>
  <si>
    <t>B-kaart/ vastavalt seadusele</t>
  </si>
  <si>
    <t>Renoveeritu paakautot</t>
  </si>
  <si>
    <t>Renoveeriti hoonet</t>
  </si>
  <si>
    <t>Projekt viidi läbi edukalt vastavalt soovitud ootustele.</t>
  </si>
  <si>
    <t>Hoonele paigaldati uued, aknad ja uks.</t>
  </si>
  <si>
    <t>Teostati paakauto korrasolekuks vajalikud remonttööd.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</si>
</sst>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2"/>
        <bgColor indexed="64"/>
      </patternFill>
    </fill>
    <fill>
      <patternFill patternType="solid">
        <fgColor rgb="FFFFFF00"/>
        <bgColor indexed="64"/>
      </patternFill>
    </fill>
  </fills>
  <borders count="3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198">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6" fillId="0" borderId="9" xfId="4" applyNumberFormat="1" applyFont="1" applyBorder="1"/>
    <xf numFmtId="2" fontId="6" fillId="0" borderId="10" xfId="4" applyNumberFormat="1" applyFont="1" applyBorder="1"/>
    <xf numFmtId="2" fontId="6" fillId="0" borderId="9" xfId="4" applyNumberFormat="1" applyFont="1" applyBorder="1"/>
    <xf numFmtId="0" fontId="7" fillId="0" borderId="0" xfId="4" applyFont="1"/>
    <xf numFmtId="0" fontId="12" fillId="3" borderId="29"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5" borderId="3" xfId="4" applyNumberFormat="1" applyFont="1" applyFill="1" applyBorder="1"/>
    <xf numFmtId="2" fontId="6" fillId="0" borderId="0" xfId="4" applyNumberFormat="1" applyFont="1"/>
    <xf numFmtId="14" fontId="6" fillId="5" borderId="9" xfId="4" applyNumberFormat="1" applyFont="1" applyFill="1" applyBorder="1"/>
    <xf numFmtId="2" fontId="6" fillId="5" borderId="18" xfId="4" applyNumberFormat="1" applyFont="1" applyFill="1" applyBorder="1"/>
    <xf numFmtId="14" fontId="6" fillId="5" borderId="32" xfId="4" applyNumberFormat="1" applyFont="1" applyFill="1" applyBorder="1"/>
    <xf numFmtId="2" fontId="6" fillId="5" borderId="11" xfId="4" applyNumberFormat="1" applyFont="1" applyFill="1" applyBorder="1"/>
    <xf numFmtId="2" fontId="6" fillId="5" borderId="7" xfId="4" applyNumberFormat="1" applyFont="1" applyFill="1" applyBorder="1" applyAlignment="1">
      <alignment horizontal="center" wrapText="1"/>
    </xf>
    <xf numFmtId="0" fontId="9" fillId="0" borderId="0" xfId="4" applyFont="1"/>
    <xf numFmtId="14" fontId="12" fillId="0" borderId="3" xfId="4" applyNumberFormat="1" applyFont="1" applyBorder="1" applyAlignment="1">
      <alignment horizontal="right"/>
    </xf>
    <xf numFmtId="2" fontId="6" fillId="5" borderId="3" xfId="4" applyNumberFormat="1" applyFont="1" applyFill="1" applyBorder="1"/>
    <xf numFmtId="0" fontId="3" fillId="0" borderId="0" xfId="4" applyFont="1" applyAlignment="1">
      <alignment wrapText="1"/>
    </xf>
    <xf numFmtId="0" fontId="9" fillId="2" borderId="23"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6" xfId="4" applyFont="1" applyFill="1" applyBorder="1" applyAlignment="1">
      <alignment horizontal="center" vertical="center" wrapText="1"/>
    </xf>
    <xf numFmtId="164" fontId="11" fillId="0" borderId="23"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3"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10" fillId="0" borderId="23" xfId="4" applyFont="1" applyBorder="1" applyAlignment="1">
      <alignment horizontal="justify" vertical="top" wrapText="1"/>
    </xf>
    <xf numFmtId="0" fontId="10" fillId="0" borderId="6" xfId="4" applyFont="1" applyBorder="1" applyAlignment="1">
      <alignment horizontal="justify" vertical="top" wrapText="1"/>
    </xf>
    <xf numFmtId="0" fontId="10" fillId="0" borderId="16" xfId="4" applyFont="1" applyBorder="1" applyAlignment="1">
      <alignment horizontal="justify" vertical="top" wrapText="1"/>
    </xf>
    <xf numFmtId="0" fontId="7" fillId="2" borderId="23" xfId="4" applyFont="1" applyFill="1" applyBorder="1" applyAlignment="1">
      <alignment horizontal="left" wrapText="1"/>
    </xf>
    <xf numFmtId="0" fontId="7" fillId="2" borderId="6" xfId="4" applyFont="1" applyFill="1" applyBorder="1" applyAlignment="1">
      <alignment horizontal="left" wrapText="1"/>
    </xf>
    <xf numFmtId="0" fontId="7" fillId="2" borderId="16" xfId="4" applyFont="1" applyFill="1" applyBorder="1" applyAlignment="1">
      <alignment horizontal="left" wrapText="1"/>
    </xf>
    <xf numFmtId="0" fontId="7" fillId="4" borderId="23" xfId="4" applyFont="1" applyFill="1" applyBorder="1" applyAlignment="1">
      <alignment horizontal="justify" vertical="top" wrapText="1"/>
    </xf>
    <xf numFmtId="0" fontId="7" fillId="4" borderId="6" xfId="4" applyFont="1" applyFill="1" applyBorder="1" applyAlignment="1">
      <alignment horizontal="justify" vertical="top" wrapText="1"/>
    </xf>
    <xf numFmtId="0" fontId="7" fillId="4" borderId="16"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16"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6" xfId="4" applyFont="1" applyBorder="1" applyAlignment="1">
      <alignment horizontal="center" shrinkToFit="1"/>
    </xf>
    <xf numFmtId="0" fontId="7" fillId="2" borderId="12" xfId="4" applyFont="1" applyFill="1" applyBorder="1" applyAlignment="1">
      <alignment horizontal="left" wrapText="1"/>
    </xf>
    <xf numFmtId="0" fontId="7" fillId="2" borderId="3" xfId="4" applyFont="1" applyFill="1" applyBorder="1" applyAlignment="1">
      <alignment horizontal="left" wrapText="1"/>
    </xf>
    <xf numFmtId="0" fontId="7" fillId="2" borderId="28" xfId="4" applyFont="1" applyFill="1" applyBorder="1" applyAlignment="1">
      <alignment horizontal="left" wrapText="1"/>
    </xf>
    <xf numFmtId="0" fontId="7" fillId="0" borderId="23" xfId="4" applyFont="1" applyBorder="1" applyAlignment="1">
      <alignment horizontal="justify" vertical="top" wrapText="1"/>
    </xf>
    <xf numFmtId="0" fontId="7" fillId="0" borderId="6" xfId="4" applyFont="1" applyBorder="1" applyAlignment="1">
      <alignment horizontal="justify" vertical="top" wrapText="1"/>
    </xf>
    <xf numFmtId="0" fontId="7" fillId="0" borderId="4" xfId="4" applyFont="1" applyBorder="1" applyAlignment="1">
      <alignment horizontal="justify" vertical="top" wrapText="1"/>
    </xf>
    <xf numFmtId="0" fontId="7" fillId="0" borderId="5" xfId="4" applyFont="1" applyBorder="1" applyAlignment="1">
      <alignment horizontal="left" vertical="top" wrapText="1"/>
    </xf>
    <xf numFmtId="0" fontId="7" fillId="0" borderId="6" xfId="4" applyFont="1" applyBorder="1" applyAlignment="1">
      <alignment horizontal="left" vertical="top" wrapText="1"/>
    </xf>
    <xf numFmtId="0" fontId="7" fillId="0" borderId="16" xfId="4" applyFont="1" applyBorder="1" applyAlignment="1">
      <alignment horizontal="left" vertical="top" wrapText="1"/>
    </xf>
    <xf numFmtId="0" fontId="9" fillId="0" borderId="23" xfId="4" applyFont="1" applyBorder="1" applyAlignment="1">
      <alignment horizontal="justify" vertical="top" wrapText="1"/>
    </xf>
    <xf numFmtId="0" fontId="9" fillId="0" borderId="6" xfId="4" applyFont="1" applyBorder="1" applyAlignment="1">
      <alignment horizontal="justify" vertical="top" wrapText="1"/>
    </xf>
    <xf numFmtId="0" fontId="9" fillId="0" borderId="16" xfId="4" applyFont="1" applyBorder="1" applyAlignment="1">
      <alignment horizontal="justify" vertical="top" wrapText="1"/>
    </xf>
    <xf numFmtId="0" fontId="9" fillId="2" borderId="24" xfId="4" applyFont="1" applyFill="1" applyBorder="1" applyAlignment="1">
      <alignment vertical="top" wrapText="1"/>
    </xf>
    <xf numFmtId="0" fontId="9" fillId="2" borderId="25" xfId="4" applyFont="1" applyFill="1" applyBorder="1" applyAlignment="1">
      <alignment vertical="top" wrapText="1"/>
    </xf>
    <xf numFmtId="0" fontId="9" fillId="2" borderId="30" xfId="4" applyFont="1" applyFill="1" applyBorder="1" applyAlignment="1">
      <alignment vertical="top" wrapText="1"/>
    </xf>
    <xf numFmtId="0" fontId="9" fillId="2" borderId="31" xfId="4" applyFont="1" applyFill="1" applyBorder="1" applyAlignment="1">
      <alignment vertical="top" wrapText="1"/>
    </xf>
    <xf numFmtId="0" fontId="9" fillId="2" borderId="26" xfId="4" applyFont="1" applyFill="1" applyBorder="1" applyAlignment="1">
      <alignment vertical="top" wrapText="1"/>
    </xf>
    <xf numFmtId="49" fontId="7" fillId="0" borderId="20" xfId="4" applyNumberFormat="1" applyFont="1" applyBorder="1" applyAlignment="1" applyProtection="1">
      <alignment horizontal="center" wrapText="1"/>
      <protection locked="0"/>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0" fontId="9" fillId="2" borderId="31" xfId="4" applyFont="1" applyFill="1" applyBorder="1" applyAlignment="1">
      <alignment horizontal="center" wrapText="1"/>
    </xf>
    <xf numFmtId="0" fontId="9" fillId="2" borderId="25" xfId="4" applyFont="1" applyFill="1" applyBorder="1" applyAlignment="1">
      <alignment horizontal="center" wrapText="1"/>
    </xf>
    <xf numFmtId="0" fontId="9" fillId="2" borderId="30"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5" xfId="4" applyFont="1" applyBorder="1" applyAlignment="1">
      <alignment horizontal="center" wrapText="1"/>
    </xf>
    <xf numFmtId="0" fontId="11" fillId="0" borderId="6" xfId="4" applyFont="1" applyBorder="1" applyAlignment="1">
      <alignment horizontal="center" wrapText="1"/>
    </xf>
    <xf numFmtId="0" fontId="11" fillId="0" borderId="4" xfId="4" applyFont="1" applyBorder="1" applyAlignment="1">
      <alignment horizontal="center" wrapText="1"/>
    </xf>
    <xf numFmtId="0" fontId="9" fillId="2" borderId="3" xfId="4" applyFont="1" applyFill="1" applyBorder="1" applyAlignment="1">
      <alignment horizontal="center" wrapText="1"/>
    </xf>
    <xf numFmtId="0" fontId="11" fillId="0" borderId="34"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6" fillId="0" borderId="13" xfId="5" applyFont="1" applyBorder="1" applyAlignment="1">
      <alignment wrapText="1"/>
    </xf>
    <xf numFmtId="0" fontId="6" fillId="0" borderId="27" xfId="5" applyFont="1" applyBorder="1" applyAlignment="1">
      <alignment wrapText="1"/>
    </xf>
    <xf numFmtId="0" fontId="6" fillId="0" borderId="20" xfId="5" applyFont="1" applyBorder="1" applyAlignment="1">
      <alignment horizontal="center" vertical="center" wrapText="1"/>
    </xf>
    <xf numFmtId="0" fontId="6" fillId="0" borderId="21" xfId="5" applyFont="1" applyBorder="1" applyAlignment="1">
      <alignment horizontal="center" vertical="center" wrapText="1"/>
    </xf>
    <xf numFmtId="0" fontId="6" fillId="0" borderId="15" xfId="5" applyFont="1" applyBorder="1" applyAlignment="1">
      <alignment horizontal="center" vertical="center" wrapText="1"/>
    </xf>
    <xf numFmtId="14" fontId="6" fillId="0" borderId="27"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3" fillId="2" borderId="12"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8" xfId="5"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6"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6"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6" xfId="3" applyNumberFormat="1" applyBorder="1" applyAlignment="1" applyProtection="1">
      <alignment horizontal="center" wrapText="1"/>
      <protection locked="0"/>
    </xf>
    <xf numFmtId="0" fontId="9" fillId="2" borderId="19" xfId="4" applyFont="1" applyFill="1" applyBorder="1" applyAlignment="1">
      <alignment horizontal="center" wrapText="1"/>
    </xf>
    <xf numFmtId="0" fontId="9" fillId="2" borderId="15" xfId="4" applyFont="1" applyFill="1" applyBorder="1" applyAlignment="1">
      <alignment horizontal="center" wrapText="1"/>
    </xf>
    <xf numFmtId="0" fontId="9" fillId="2" borderId="23" xfId="4" applyFont="1" applyFill="1" applyBorder="1" applyAlignment="1">
      <alignment horizontal="center" wrapText="1"/>
    </xf>
    <xf numFmtId="0" fontId="9" fillId="2" borderId="4" xfId="4" applyFont="1" applyFill="1" applyBorder="1" applyAlignment="1">
      <alignment horizontal="center" wrapText="1"/>
    </xf>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6" xfId="4" applyFont="1" applyFill="1" applyBorder="1" applyAlignment="1">
      <alignment horizontal="center" wrapText="1"/>
    </xf>
    <xf numFmtId="0" fontId="11" fillId="0" borderId="16" xfId="4" applyFont="1" applyBorder="1" applyAlignment="1">
      <alignment horizontal="center" wrapText="1"/>
    </xf>
    <xf numFmtId="0" fontId="9" fillId="2" borderId="35" xfId="4" applyFont="1" applyFill="1" applyBorder="1" applyAlignment="1">
      <alignment horizontal="center" wrapText="1"/>
    </xf>
    <xf numFmtId="0" fontId="9" fillId="2" borderId="8" xfId="4" applyFont="1" applyFill="1" applyBorder="1" applyAlignment="1">
      <alignment horizontal="center" wrapText="1"/>
    </xf>
    <xf numFmtId="0" fontId="9" fillId="2" borderId="17" xfId="4" applyFont="1" applyFill="1" applyBorder="1" applyAlignment="1">
      <alignment horizontal="center" wrapText="1"/>
    </xf>
    <xf numFmtId="0" fontId="7" fillId="0" borderId="3" xfId="4" applyFont="1" applyBorder="1" applyAlignment="1">
      <alignment horizontal="center" wrapText="1"/>
    </xf>
    <xf numFmtId="0" fontId="13" fillId="0" borderId="3" xfId="4" applyFont="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6"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7"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5" borderId="5" xfId="4" applyNumberFormat="1" applyFont="1" applyFill="1" applyBorder="1" applyAlignment="1">
      <alignment horizontal="center" vertical="center" wrapText="1"/>
    </xf>
    <xf numFmtId="2" fontId="6" fillId="5" borderId="6" xfId="4" applyNumberFormat="1" applyFont="1" applyFill="1" applyBorder="1" applyAlignment="1">
      <alignment horizontal="center" vertical="center" wrapText="1"/>
    </xf>
    <xf numFmtId="2" fontId="6" fillId="5"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3" xfId="4" applyFont="1" applyBorder="1" applyAlignment="1">
      <alignment horizontal="left" wrapText="1"/>
    </xf>
    <xf numFmtId="0" fontId="6" fillId="0" borderId="0" xfId="4" applyFont="1" applyAlignment="1">
      <alignment horizontal="left"/>
    </xf>
    <xf numFmtId="0" fontId="6" fillId="0" borderId="33" xfId="4" applyFont="1" applyBorder="1" applyAlignment="1">
      <alignment horizontal="left"/>
    </xf>
  </cellXfs>
  <cellStyles count="6">
    <cellStyle name="Hüperlink 2" xfId="1" xr:uid="{00000000-0005-0000-0000-000000000000}"/>
    <cellStyle name="Hüperlink 3" xfId="2" xr:uid="{00000000-0005-0000-0000-000001000000}"/>
    <cellStyle name="Hyperlink" xfId="3" builtinId="8"/>
    <cellStyle name="Normaallaad 2" xfId="4" xr:uid="{00000000-0005-0000-0000-000003000000}"/>
    <cellStyle name="Normaallaad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24"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eilo.jarv@mail.e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
  <sheetViews>
    <sheetView showRowColHeaders="0" view="pageLayout" topLeftCell="A19" zoomScale="120" zoomScaleNormal="100" zoomScalePageLayoutView="120" workbookViewId="0">
      <selection activeCell="G17" sqref="G17:L17"/>
    </sheetView>
  </sheetViews>
  <sheetFormatPr defaultColWidth="9.140625" defaultRowHeight="15" x14ac:dyDescent="0.25"/>
  <cols>
    <col min="1" max="1" width="8.28515625" style="1" customWidth="1"/>
    <col min="2" max="2" width="8.140625" style="1" customWidth="1"/>
    <col min="3" max="3" width="11.42578125" style="1" customWidth="1"/>
    <col min="4" max="4" width="12.28515625" style="1" customWidth="1"/>
    <col min="5" max="5" width="6.7109375" style="1" customWidth="1"/>
    <col min="6" max="6" width="4.140625" style="1" customWidth="1"/>
    <col min="7" max="7" width="6.7109375" style="1" customWidth="1"/>
    <col min="8" max="8" width="6.140625" style="1" customWidth="1"/>
    <col min="9" max="9" width="4.28515625" style="1" customWidth="1"/>
    <col min="10" max="10" width="6.140625" style="1" customWidth="1"/>
    <col min="11" max="11" width="12.140625" style="1" customWidth="1"/>
    <col min="12" max="12" width="10.140625" style="1" customWidth="1"/>
    <col min="13" max="16384" width="9.140625" style="1"/>
  </cols>
  <sheetData>
    <row r="1" spans="1:18" ht="15.75" thickBot="1" x14ac:dyDescent="0.3">
      <c r="A1" s="47" t="s">
        <v>53</v>
      </c>
    </row>
    <row r="2" spans="1:18" ht="16.5" customHeight="1" x14ac:dyDescent="0.25">
      <c r="A2" s="106" t="s">
        <v>12</v>
      </c>
      <c r="B2" s="106"/>
      <c r="C2" s="106"/>
      <c r="D2" s="106"/>
      <c r="E2" s="106"/>
      <c r="F2" s="97" t="s">
        <v>29</v>
      </c>
      <c r="G2" s="98"/>
      <c r="H2" s="99"/>
      <c r="I2" s="97" t="s">
        <v>50</v>
      </c>
      <c r="J2" s="98"/>
      <c r="K2" s="98"/>
      <c r="L2" s="99"/>
    </row>
    <row r="3" spans="1:18" ht="25.5" customHeight="1" x14ac:dyDescent="0.25">
      <c r="A3" s="107" t="s">
        <v>66</v>
      </c>
      <c r="B3" s="108"/>
      <c r="C3" s="108"/>
      <c r="D3" s="108"/>
      <c r="E3" s="109"/>
      <c r="F3" s="100">
        <v>80363828</v>
      </c>
      <c r="G3" s="101"/>
      <c r="H3" s="102"/>
      <c r="I3" s="103" t="s">
        <v>65</v>
      </c>
      <c r="J3" s="104"/>
      <c r="K3" s="104"/>
      <c r="L3" s="105"/>
    </row>
    <row r="4" spans="1:18" ht="25.5" customHeight="1" x14ac:dyDescent="0.25">
      <c r="A4" s="141" t="s">
        <v>63</v>
      </c>
      <c r="B4" s="142"/>
      <c r="C4" s="142"/>
      <c r="D4" s="142"/>
      <c r="E4" s="143"/>
      <c r="F4" s="137" t="s">
        <v>62</v>
      </c>
      <c r="G4" s="138"/>
      <c r="H4" s="138"/>
      <c r="I4" s="138"/>
      <c r="J4" s="138"/>
      <c r="K4" s="138"/>
      <c r="L4" s="139"/>
    </row>
    <row r="5" spans="1:18" ht="25.5" customHeight="1" x14ac:dyDescent="0.25">
      <c r="A5" s="144" t="s">
        <v>67</v>
      </c>
      <c r="B5" s="145"/>
      <c r="C5" s="145"/>
      <c r="D5" s="145"/>
      <c r="E5" s="145"/>
      <c r="F5" s="103"/>
      <c r="G5" s="104"/>
      <c r="H5" s="104"/>
      <c r="I5" s="104"/>
      <c r="J5" s="104"/>
      <c r="K5" s="104"/>
      <c r="L5" s="140"/>
    </row>
    <row r="6" spans="1:18" s="2" customFormat="1" ht="29.25" customHeight="1" x14ac:dyDescent="0.25">
      <c r="A6" s="58" t="s">
        <v>11</v>
      </c>
      <c r="B6" s="59"/>
      <c r="C6" s="60"/>
      <c r="D6" s="59" t="s">
        <v>10</v>
      </c>
      <c r="E6" s="59"/>
      <c r="F6" s="60"/>
      <c r="G6" s="70" t="s">
        <v>25</v>
      </c>
      <c r="H6" s="59"/>
      <c r="I6" s="59"/>
      <c r="J6" s="60"/>
      <c r="K6" s="59" t="s">
        <v>9</v>
      </c>
      <c r="L6" s="71"/>
      <c r="M6" s="50"/>
      <c r="N6" s="50"/>
      <c r="O6" s="50"/>
      <c r="P6" s="50"/>
      <c r="Q6" s="50"/>
      <c r="R6" s="50"/>
    </row>
    <row r="7" spans="1:18" x14ac:dyDescent="0.25">
      <c r="A7" s="54">
        <v>45092</v>
      </c>
      <c r="B7" s="55"/>
      <c r="C7" s="56"/>
      <c r="D7" s="57">
        <v>45657</v>
      </c>
      <c r="E7" s="55"/>
      <c r="F7" s="56"/>
      <c r="G7" s="72">
        <v>45672</v>
      </c>
      <c r="H7" s="73"/>
      <c r="I7" s="73"/>
      <c r="J7" s="74"/>
      <c r="K7" s="75" t="s">
        <v>64</v>
      </c>
      <c r="L7" s="76"/>
    </row>
    <row r="8" spans="1:18" ht="30.75" customHeight="1" x14ac:dyDescent="0.25">
      <c r="A8" s="51" t="s">
        <v>42</v>
      </c>
      <c r="B8" s="52"/>
      <c r="C8" s="52"/>
      <c r="D8" s="52"/>
      <c r="E8" s="52"/>
      <c r="F8" s="52"/>
      <c r="G8" s="52"/>
      <c r="H8" s="52"/>
      <c r="I8" s="52"/>
      <c r="J8" s="52"/>
      <c r="K8" s="52"/>
      <c r="L8" s="53"/>
    </row>
    <row r="9" spans="1:18" ht="36" customHeight="1" x14ac:dyDescent="0.25">
      <c r="A9" s="86"/>
      <c r="B9" s="87"/>
      <c r="C9" s="87"/>
      <c r="D9" s="87"/>
      <c r="E9" s="87"/>
      <c r="F9" s="87"/>
      <c r="G9" s="87"/>
      <c r="H9" s="87"/>
      <c r="I9" s="87"/>
      <c r="J9" s="87"/>
      <c r="K9" s="87"/>
      <c r="L9" s="88"/>
    </row>
    <row r="10" spans="1:18" ht="30.75" customHeight="1" x14ac:dyDescent="0.25">
      <c r="A10" s="135" t="s">
        <v>37</v>
      </c>
      <c r="B10" s="138"/>
      <c r="C10" s="138"/>
      <c r="D10" s="138"/>
      <c r="E10" s="138"/>
      <c r="F10" s="138"/>
      <c r="G10" s="138"/>
      <c r="H10" s="138"/>
      <c r="I10" s="138"/>
      <c r="J10" s="138"/>
      <c r="K10" s="138"/>
      <c r="L10" s="139"/>
    </row>
    <row r="11" spans="1:18" x14ac:dyDescent="0.25">
      <c r="A11" s="135" t="s">
        <v>32</v>
      </c>
      <c r="B11" s="136"/>
      <c r="C11" s="124" t="s">
        <v>115</v>
      </c>
      <c r="D11" s="125"/>
      <c r="E11" s="125"/>
      <c r="F11" s="125"/>
      <c r="G11" s="125"/>
      <c r="H11" s="125"/>
      <c r="I11" s="125"/>
      <c r="J11" s="125"/>
      <c r="K11" s="125"/>
      <c r="L11" s="126"/>
    </row>
    <row r="12" spans="1:18" x14ac:dyDescent="0.25">
      <c r="A12" s="135" t="s">
        <v>33</v>
      </c>
      <c r="B12" s="136"/>
      <c r="C12" s="124" t="s">
        <v>116</v>
      </c>
      <c r="D12" s="125"/>
      <c r="E12" s="125"/>
      <c r="F12" s="125"/>
      <c r="G12" s="125"/>
      <c r="H12" s="125"/>
      <c r="I12" s="125"/>
      <c r="J12" s="125"/>
      <c r="K12" s="125"/>
      <c r="L12" s="126"/>
    </row>
    <row r="13" spans="1:18" x14ac:dyDescent="0.25">
      <c r="A13" s="135" t="s">
        <v>34</v>
      </c>
      <c r="B13" s="136"/>
      <c r="C13" s="127" t="s">
        <v>117</v>
      </c>
      <c r="D13" s="128"/>
      <c r="E13" s="128"/>
      <c r="F13" s="128"/>
      <c r="G13" s="128"/>
      <c r="H13" s="128"/>
      <c r="I13" s="128"/>
      <c r="J13" s="128"/>
      <c r="K13" s="128"/>
      <c r="L13" s="129"/>
    </row>
    <row r="14" spans="1:18" x14ac:dyDescent="0.25">
      <c r="A14" s="135" t="s">
        <v>35</v>
      </c>
      <c r="B14" s="136"/>
      <c r="C14" s="130" t="s">
        <v>118</v>
      </c>
      <c r="D14" s="131"/>
      <c r="E14" s="131"/>
      <c r="F14" s="131"/>
      <c r="G14" s="131"/>
      <c r="H14" s="131"/>
      <c r="I14" s="131"/>
      <c r="J14" s="131"/>
      <c r="K14" s="131"/>
      <c r="L14" s="132"/>
    </row>
    <row r="15" spans="1:18" ht="15.75" customHeight="1" thickBot="1" x14ac:dyDescent="0.3">
      <c r="A15" s="133" t="s">
        <v>36</v>
      </c>
      <c r="B15" s="134"/>
      <c r="C15" s="94" t="s">
        <v>119</v>
      </c>
      <c r="D15" s="95"/>
      <c r="E15" s="95"/>
      <c r="F15" s="95"/>
      <c r="G15" s="95"/>
      <c r="H15" s="95"/>
      <c r="I15" s="95"/>
      <c r="J15" s="95"/>
      <c r="K15" s="95"/>
      <c r="L15" s="96"/>
    </row>
    <row r="16" spans="1:18" ht="40.5" customHeight="1" x14ac:dyDescent="0.25">
      <c r="A16" s="89" t="s">
        <v>8</v>
      </c>
      <c r="B16" s="90"/>
      <c r="C16" s="90" t="s">
        <v>7</v>
      </c>
      <c r="D16" s="90"/>
      <c r="E16" s="90"/>
      <c r="F16" s="91"/>
      <c r="G16" s="92" t="s">
        <v>6</v>
      </c>
      <c r="H16" s="90"/>
      <c r="I16" s="90" t="s">
        <v>5</v>
      </c>
      <c r="J16" s="90"/>
      <c r="K16" s="90"/>
      <c r="L16" s="93"/>
    </row>
    <row r="17" spans="1:12" s="37" customFormat="1" ht="38.1" customHeight="1" x14ac:dyDescent="0.25">
      <c r="A17" s="80" t="s">
        <v>121</v>
      </c>
      <c r="B17" s="81"/>
      <c r="C17" s="81"/>
      <c r="D17" s="81"/>
      <c r="E17" s="81"/>
      <c r="F17" s="82"/>
      <c r="G17" s="83" t="s">
        <v>123</v>
      </c>
      <c r="H17" s="84"/>
      <c r="I17" s="84"/>
      <c r="J17" s="84"/>
      <c r="K17" s="84"/>
      <c r="L17" s="85"/>
    </row>
    <row r="18" spans="1:12" s="37" customFormat="1" ht="37.5" customHeight="1" x14ac:dyDescent="0.25">
      <c r="A18" s="80" t="s">
        <v>120</v>
      </c>
      <c r="B18" s="81"/>
      <c r="C18" s="81"/>
      <c r="D18" s="81"/>
      <c r="E18" s="81"/>
      <c r="F18" s="82"/>
      <c r="G18" s="83" t="s">
        <v>124</v>
      </c>
      <c r="H18" s="84"/>
      <c r="I18" s="84"/>
      <c r="J18" s="84"/>
      <c r="K18" s="84"/>
      <c r="L18" s="85"/>
    </row>
    <row r="19" spans="1:12" s="37" customFormat="1" ht="30" customHeight="1" x14ac:dyDescent="0.25">
      <c r="A19" s="77" t="s">
        <v>4</v>
      </c>
      <c r="B19" s="78"/>
      <c r="C19" s="78"/>
      <c r="D19" s="78"/>
      <c r="E19" s="78"/>
      <c r="F19" s="78"/>
      <c r="G19" s="78"/>
      <c r="H19" s="78"/>
      <c r="I19" s="78"/>
      <c r="J19" s="78"/>
      <c r="K19" s="78"/>
      <c r="L19" s="79"/>
    </row>
    <row r="20" spans="1:12" s="37" customFormat="1" ht="30" customHeight="1" x14ac:dyDescent="0.25">
      <c r="A20" s="61"/>
      <c r="B20" s="62"/>
      <c r="C20" s="62"/>
      <c r="D20" s="62"/>
      <c r="E20" s="62"/>
      <c r="F20" s="62"/>
      <c r="G20" s="62"/>
      <c r="H20" s="62"/>
      <c r="I20" s="62"/>
      <c r="J20" s="62"/>
      <c r="K20" s="62"/>
      <c r="L20" s="63"/>
    </row>
    <row r="21" spans="1:12" s="37" customFormat="1" ht="30" customHeight="1" x14ac:dyDescent="0.25">
      <c r="A21" s="64" t="s">
        <v>3</v>
      </c>
      <c r="B21" s="65"/>
      <c r="C21" s="65"/>
      <c r="D21" s="65"/>
      <c r="E21" s="65"/>
      <c r="F21" s="65"/>
      <c r="G21" s="65"/>
      <c r="H21" s="65"/>
      <c r="I21" s="65"/>
      <c r="J21" s="65"/>
      <c r="K21" s="65"/>
      <c r="L21" s="66"/>
    </row>
    <row r="22" spans="1:12" s="37" customFormat="1" ht="36" customHeight="1" x14ac:dyDescent="0.25">
      <c r="A22" s="67" t="s">
        <v>122</v>
      </c>
      <c r="B22" s="68"/>
      <c r="C22" s="68"/>
      <c r="D22" s="68"/>
      <c r="E22" s="68"/>
      <c r="F22" s="68"/>
      <c r="G22" s="68"/>
      <c r="H22" s="68"/>
      <c r="I22" s="68"/>
      <c r="J22" s="68"/>
      <c r="K22" s="68"/>
      <c r="L22" s="69"/>
    </row>
    <row r="23" spans="1:12" x14ac:dyDescent="0.25">
      <c r="A23" s="117" t="s">
        <v>22</v>
      </c>
      <c r="B23" s="118"/>
      <c r="C23" s="118"/>
      <c r="D23" s="118"/>
      <c r="E23" s="118"/>
      <c r="F23" s="119" t="s">
        <v>0</v>
      </c>
      <c r="G23" s="120"/>
      <c r="H23" s="120"/>
      <c r="I23" s="120"/>
      <c r="J23" s="121"/>
      <c r="K23" s="122" t="s">
        <v>1</v>
      </c>
      <c r="L23" s="123"/>
    </row>
    <row r="24" spans="1:12" ht="15.75" thickBot="1" x14ac:dyDescent="0.3">
      <c r="A24" s="110" t="str">
        <f>C11</f>
        <v>Heilo Järv</v>
      </c>
      <c r="B24" s="111"/>
      <c r="C24" s="111"/>
      <c r="D24" s="111"/>
      <c r="E24" s="111"/>
      <c r="F24" s="112" t="s">
        <v>2</v>
      </c>
      <c r="G24" s="113"/>
      <c r="H24" s="113"/>
      <c r="I24" s="113"/>
      <c r="J24" s="114"/>
      <c r="K24" s="115">
        <v>45713</v>
      </c>
      <c r="L24" s="116"/>
    </row>
  </sheetData>
  <mergeCells count="48">
    <mergeCell ref="F4:L4"/>
    <mergeCell ref="F5:L5"/>
    <mergeCell ref="A4:E4"/>
    <mergeCell ref="A5:E5"/>
    <mergeCell ref="A10:L10"/>
    <mergeCell ref="C11:L11"/>
    <mergeCell ref="C12:L12"/>
    <mergeCell ref="C13:L13"/>
    <mergeCell ref="C14:L14"/>
    <mergeCell ref="A15:B15"/>
    <mergeCell ref="A13:B13"/>
    <mergeCell ref="A14:B14"/>
    <mergeCell ref="A11:B11"/>
    <mergeCell ref="A12:B12"/>
    <mergeCell ref="A24:E24"/>
    <mergeCell ref="F24:J24"/>
    <mergeCell ref="K24:L24"/>
    <mergeCell ref="A23:E23"/>
    <mergeCell ref="F23:J23"/>
    <mergeCell ref="K23:L23"/>
    <mergeCell ref="F2:H2"/>
    <mergeCell ref="F3:H3"/>
    <mergeCell ref="I2:L2"/>
    <mergeCell ref="I3:L3"/>
    <mergeCell ref="A2:E2"/>
    <mergeCell ref="A3:E3"/>
    <mergeCell ref="A20:L20"/>
    <mergeCell ref="A21:L21"/>
    <mergeCell ref="A22:L22"/>
    <mergeCell ref="G6:J6"/>
    <mergeCell ref="K6:L6"/>
    <mergeCell ref="G7:J7"/>
    <mergeCell ref="K7:L7"/>
    <mergeCell ref="A19:L19"/>
    <mergeCell ref="A18:F18"/>
    <mergeCell ref="G18:L18"/>
    <mergeCell ref="A9:L9"/>
    <mergeCell ref="A16:F16"/>
    <mergeCell ref="G16:L16"/>
    <mergeCell ref="A17:F17"/>
    <mergeCell ref="G17:L17"/>
    <mergeCell ref="C15:L15"/>
    <mergeCell ref="M6:R6"/>
    <mergeCell ref="A8:L8"/>
    <mergeCell ref="A7:C7"/>
    <mergeCell ref="D7:F7"/>
    <mergeCell ref="A6:C6"/>
    <mergeCell ref="D6:F6"/>
  </mergeCells>
  <phoneticPr fontId="14" type="noConversion"/>
  <dataValidations count="1">
    <dataValidation type="list" allowBlank="1" showInputMessage="1" showErrorMessage="1" sqref="F24" xr:uid="{00000000-0002-0000-0000-000000000000}">
      <formula1>#REF!</formula1>
    </dataValidation>
  </dataValidations>
  <hyperlinks>
    <hyperlink ref="C14" r:id="rId1" xr:uid="{BCE66A8B-55B6-4801-90B0-15B0BE97EEE1}"/>
  </hyperlinks>
  <printOptions horizontalCentered="1"/>
  <pageMargins left="0.25" right="0.25" top="0.75" bottom="0.75" header="0.3" footer="0.3"/>
  <pageSetup paperSize="9" orientation="portrait" r:id="rId2"/>
  <headerFooter differentFirst="1">
    <oddFooter>&amp;C&amp;P (&amp;N)</oddFooter>
    <firstFooter>&amp;R&amp;P(&amp;N)</first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7"/>
  <sheetViews>
    <sheetView tabSelected="1" view="pageLayout" topLeftCell="C7" zoomScaleNormal="100" workbookViewId="0">
      <selection activeCell="P23" sqref="P23"/>
    </sheetView>
  </sheetViews>
  <sheetFormatPr defaultColWidth="9.140625" defaultRowHeight="15" x14ac:dyDescent="0.25"/>
  <cols>
    <col min="1" max="1" width="9.28515625" style="5" bestFit="1" customWidth="1"/>
    <col min="2" max="2" width="7.28515625" style="8" bestFit="1" customWidth="1"/>
    <col min="3" max="3" width="34.7109375" style="8" bestFit="1" customWidth="1"/>
    <col min="4" max="4" width="14.140625" style="7" bestFit="1" customWidth="1"/>
    <col min="5" max="5" width="11.28515625" style="13" bestFit="1" customWidth="1"/>
    <col min="6" max="6" width="9.5703125" style="12" bestFit="1" customWidth="1"/>
    <col min="7" max="7" width="12.5703125" style="12" bestFit="1" customWidth="1"/>
    <col min="8" max="8" width="11.7109375" style="12" bestFit="1" customWidth="1"/>
    <col min="9" max="9" width="8" style="12" bestFit="1" customWidth="1"/>
    <col min="10" max="10" width="19.28515625" style="7" bestFit="1" customWidth="1"/>
    <col min="11" max="11" width="30" style="7" bestFit="1" customWidth="1"/>
    <col min="12" max="12" width="11.5703125" style="12" bestFit="1" customWidth="1"/>
    <col min="13" max="13" width="11.42578125" style="12" bestFit="1" customWidth="1"/>
    <col min="14" max="14" width="9.5703125" style="12" bestFit="1" customWidth="1"/>
    <col min="15" max="15" width="14.28515625" style="13" bestFit="1" customWidth="1"/>
    <col min="16" max="16" width="11.140625" style="12" bestFit="1" customWidth="1"/>
    <col min="17" max="17" width="11.140625" style="12" customWidth="1"/>
    <col min="18" max="18" width="36.7109375" style="7" customWidth="1"/>
    <col min="19" max="41" width="12.7109375" style="5" customWidth="1"/>
    <col min="42" max="16384" width="9.140625" style="5"/>
  </cols>
  <sheetData>
    <row r="1" spans="1:18" ht="15.75" x14ac:dyDescent="0.25">
      <c r="C1" s="15" t="s">
        <v>52</v>
      </c>
      <c r="D1" s="8"/>
      <c r="E1" s="8"/>
      <c r="F1" s="7"/>
      <c r="G1" s="7"/>
      <c r="H1" s="13"/>
    </row>
    <row r="2" spans="1:18" ht="15.75" x14ac:dyDescent="0.25">
      <c r="C2" s="15" t="s">
        <v>28</v>
      </c>
      <c r="D2" s="8"/>
      <c r="E2" s="8"/>
      <c r="F2" s="7"/>
      <c r="G2" s="7"/>
      <c r="H2" s="13"/>
    </row>
    <row r="3" spans="1:18" x14ac:dyDescent="0.25">
      <c r="C3" s="170" t="s">
        <v>14</v>
      </c>
      <c r="D3" s="171"/>
      <c r="E3" s="172"/>
      <c r="F3" s="167" t="s">
        <v>29</v>
      </c>
      <c r="G3" s="168"/>
      <c r="H3" s="168"/>
      <c r="I3" s="169"/>
    </row>
    <row r="4" spans="1:18" x14ac:dyDescent="0.25">
      <c r="C4" s="164" t="str">
        <f>IF('Lisa 1 Tegevusaruanne'!A3=0,"",'Lisa 1 Tegevusaruanne'!A3)</f>
        <v>MTÜ Põlgaste Priitahtlike Pritsimeeste Selts,</v>
      </c>
      <c r="D4" s="165"/>
      <c r="E4" s="166"/>
      <c r="F4" s="161" t="str">
        <f>IF('Lisa 1 Tegevusaruanne'!I3=0,"",'Lisa 1 Tegevusaruanne'!I3)</f>
        <v>6.4-2.3/256ML</v>
      </c>
      <c r="G4" s="162"/>
      <c r="H4" s="162"/>
      <c r="I4" s="163"/>
    </row>
    <row r="5" spans="1:18" ht="43.5" x14ac:dyDescent="0.25">
      <c r="C5" s="30" t="s">
        <v>38</v>
      </c>
      <c r="D5" s="29" t="s">
        <v>39</v>
      </c>
      <c r="E5" s="28" t="s">
        <v>40</v>
      </c>
      <c r="F5" s="173" t="s">
        <v>41</v>
      </c>
      <c r="G5" s="174"/>
      <c r="H5" s="174"/>
      <c r="I5" s="175"/>
    </row>
    <row r="6" spans="1:18" x14ac:dyDescent="0.25">
      <c r="A6" s="19"/>
      <c r="B6" s="20"/>
      <c r="C6" s="16">
        <f>'Lisa 1 Tegevusaruanne'!A7</f>
        <v>45092</v>
      </c>
      <c r="D6" s="17">
        <f>'Lisa 1 Tegevusaruanne'!D7</f>
        <v>45657</v>
      </c>
      <c r="E6" s="18">
        <f>'Lisa 1 Tegevusaruanne'!G7</f>
        <v>45672</v>
      </c>
      <c r="F6" s="146" t="str">
        <f>'Lisa 1 Tegevusaruanne'!K7</f>
        <v>15.06.23-31.12.24</v>
      </c>
      <c r="G6" s="146"/>
      <c r="H6" s="146"/>
      <c r="I6" s="147"/>
    </row>
    <row r="7" spans="1:18" ht="30" customHeight="1" x14ac:dyDescent="0.25">
      <c r="A7" s="148" t="s">
        <v>27</v>
      </c>
      <c r="B7" s="149"/>
      <c r="C7" s="21" t="s">
        <v>26</v>
      </c>
      <c r="D7" s="155" t="s">
        <v>24</v>
      </c>
      <c r="E7" s="156"/>
      <c r="F7" s="157"/>
      <c r="G7" s="157"/>
      <c r="H7" s="157"/>
      <c r="I7" s="157"/>
      <c r="J7" s="156"/>
      <c r="K7" s="156"/>
      <c r="L7" s="157"/>
      <c r="M7" s="157"/>
      <c r="N7" s="158"/>
      <c r="O7" s="156" t="s">
        <v>48</v>
      </c>
      <c r="P7" s="156"/>
      <c r="Q7" s="156"/>
      <c r="R7" s="178"/>
    </row>
    <row r="8" spans="1:18" ht="50.25" customHeight="1" x14ac:dyDescent="0.25">
      <c r="A8" s="38"/>
      <c r="B8" s="39"/>
      <c r="C8" s="173" t="s">
        <v>59</v>
      </c>
      <c r="D8" s="174"/>
      <c r="E8" s="175"/>
      <c r="F8" s="183" t="s">
        <v>44</v>
      </c>
      <c r="G8" s="184"/>
      <c r="H8" s="184"/>
      <c r="I8" s="185"/>
      <c r="J8" s="189" t="s">
        <v>59</v>
      </c>
      <c r="K8" s="190"/>
      <c r="L8" s="183" t="s">
        <v>49</v>
      </c>
      <c r="M8" s="184"/>
      <c r="N8" s="185"/>
      <c r="O8" s="191" t="s">
        <v>59</v>
      </c>
      <c r="P8" s="192"/>
      <c r="Q8" s="192"/>
      <c r="R8" s="193"/>
    </row>
    <row r="9" spans="1:18" s="27" customFormat="1" ht="57" x14ac:dyDescent="0.2">
      <c r="A9" s="22" t="s">
        <v>15</v>
      </c>
      <c r="B9" s="23" t="s">
        <v>16</v>
      </c>
      <c r="C9" s="23" t="s">
        <v>16</v>
      </c>
      <c r="D9" s="24" t="s">
        <v>17</v>
      </c>
      <c r="E9" s="25" t="s">
        <v>18</v>
      </c>
      <c r="F9" s="46" t="s">
        <v>45</v>
      </c>
      <c r="G9" s="46" t="s">
        <v>57</v>
      </c>
      <c r="H9" s="46" t="s">
        <v>46</v>
      </c>
      <c r="I9" s="46" t="s">
        <v>55</v>
      </c>
      <c r="J9" s="24" t="s">
        <v>19</v>
      </c>
      <c r="K9" s="24" t="s">
        <v>54</v>
      </c>
      <c r="L9" s="46" t="s">
        <v>20</v>
      </c>
      <c r="M9" s="46" t="s">
        <v>56</v>
      </c>
      <c r="N9" s="46" t="s">
        <v>58</v>
      </c>
      <c r="O9" s="25" t="s">
        <v>30</v>
      </c>
      <c r="P9" s="26" t="s">
        <v>31</v>
      </c>
      <c r="Q9" s="26" t="s">
        <v>60</v>
      </c>
      <c r="R9" s="24" t="s">
        <v>21</v>
      </c>
    </row>
    <row r="10" spans="1:18" x14ac:dyDescent="0.25">
      <c r="A10" s="31"/>
      <c r="B10" s="9"/>
      <c r="C10" s="9" t="s">
        <v>68</v>
      </c>
      <c r="D10" s="6" t="s">
        <v>69</v>
      </c>
      <c r="E10" s="10">
        <v>45273</v>
      </c>
      <c r="F10" s="40"/>
      <c r="G10" s="40"/>
      <c r="H10" s="40">
        <f>(G10+F10)*0.2</f>
        <v>0</v>
      </c>
      <c r="I10" s="40">
        <f>(H10+G10+F10)</f>
        <v>0</v>
      </c>
      <c r="J10" s="6" t="s">
        <v>70</v>
      </c>
      <c r="K10" s="6" t="s">
        <v>74</v>
      </c>
      <c r="L10" s="49">
        <v>365.7</v>
      </c>
      <c r="M10" s="40"/>
      <c r="N10" s="40">
        <f>M10+L10</f>
        <v>365.7</v>
      </c>
      <c r="O10" s="10">
        <v>45273</v>
      </c>
      <c r="P10" s="11">
        <v>365.7</v>
      </c>
      <c r="Q10" s="11">
        <v>365.7</v>
      </c>
      <c r="R10" s="6" t="s">
        <v>108</v>
      </c>
    </row>
    <row r="11" spans="1:18" x14ac:dyDescent="0.25">
      <c r="A11" s="31"/>
      <c r="B11" s="9"/>
      <c r="C11" s="9" t="s">
        <v>68</v>
      </c>
      <c r="D11" s="6" t="s">
        <v>71</v>
      </c>
      <c r="E11" s="10">
        <v>45145</v>
      </c>
      <c r="F11" s="40"/>
      <c r="G11" s="40"/>
      <c r="H11" s="40">
        <f t="shared" ref="H11:H22" si="0">(G11+F11)*0.2</f>
        <v>0</v>
      </c>
      <c r="I11" s="40">
        <f t="shared" ref="I11:I22" si="1">(H11+G11+F11)</f>
        <v>0</v>
      </c>
      <c r="J11" s="6" t="s">
        <v>72</v>
      </c>
      <c r="K11" s="6" t="s">
        <v>73</v>
      </c>
      <c r="L11" s="49">
        <v>2136</v>
      </c>
      <c r="M11" s="40"/>
      <c r="N11" s="40">
        <f t="shared" ref="N11:N22" si="2">M11+L11</f>
        <v>2136</v>
      </c>
      <c r="O11" s="48" t="s">
        <v>106</v>
      </c>
      <c r="P11" s="11">
        <v>2136</v>
      </c>
      <c r="Q11" s="11">
        <v>2136</v>
      </c>
      <c r="R11" s="6" t="s">
        <v>107</v>
      </c>
    </row>
    <row r="12" spans="1:18" x14ac:dyDescent="0.25">
      <c r="A12" s="31"/>
      <c r="B12" s="9"/>
      <c r="C12" s="9" t="s">
        <v>68</v>
      </c>
      <c r="D12" s="6" t="s">
        <v>75</v>
      </c>
      <c r="E12" s="10">
        <v>45142</v>
      </c>
      <c r="F12" s="40"/>
      <c r="G12" s="40"/>
      <c r="H12" s="40">
        <f t="shared" si="0"/>
        <v>0</v>
      </c>
      <c r="I12" s="40">
        <f t="shared" si="1"/>
        <v>0</v>
      </c>
      <c r="J12" s="6" t="s">
        <v>76</v>
      </c>
      <c r="K12" s="6" t="s">
        <v>77</v>
      </c>
      <c r="L12" s="49">
        <v>736.73</v>
      </c>
      <c r="M12" s="40"/>
      <c r="N12" s="40">
        <f t="shared" si="2"/>
        <v>736.73</v>
      </c>
      <c r="O12" s="10">
        <v>45127</v>
      </c>
      <c r="P12" s="11">
        <v>736.73</v>
      </c>
      <c r="Q12" s="11">
        <v>736.73</v>
      </c>
      <c r="R12" s="6" t="s">
        <v>105</v>
      </c>
    </row>
    <row r="13" spans="1:18" x14ac:dyDescent="0.25">
      <c r="A13" s="31"/>
      <c r="B13" s="9"/>
      <c r="C13" s="9" t="s">
        <v>68</v>
      </c>
      <c r="D13" s="6" t="s">
        <v>78</v>
      </c>
      <c r="E13" s="10">
        <v>45302</v>
      </c>
      <c r="F13" s="40"/>
      <c r="G13" s="40"/>
      <c r="H13" s="40">
        <f t="shared" si="0"/>
        <v>0</v>
      </c>
      <c r="I13" s="40">
        <f t="shared" si="1"/>
        <v>0</v>
      </c>
      <c r="J13" s="6" t="s">
        <v>79</v>
      </c>
      <c r="K13" s="6" t="s">
        <v>80</v>
      </c>
      <c r="L13" s="49">
        <v>13</v>
      </c>
      <c r="M13" s="40"/>
      <c r="N13" s="40">
        <f t="shared" si="2"/>
        <v>13</v>
      </c>
      <c r="O13" s="10">
        <v>45302</v>
      </c>
      <c r="P13" s="11">
        <v>13</v>
      </c>
      <c r="Q13" s="11">
        <v>13</v>
      </c>
      <c r="R13" s="6" t="s">
        <v>108</v>
      </c>
    </row>
    <row r="14" spans="1:18" x14ac:dyDescent="0.25">
      <c r="A14" s="31"/>
      <c r="B14" s="9"/>
      <c r="C14" s="9" t="s">
        <v>68</v>
      </c>
      <c r="D14" s="6" t="s">
        <v>81</v>
      </c>
      <c r="E14" s="10">
        <v>45302</v>
      </c>
      <c r="F14" s="40"/>
      <c r="G14" s="40"/>
      <c r="H14" s="40">
        <f t="shared" si="0"/>
        <v>0</v>
      </c>
      <c r="I14" s="40">
        <f t="shared" si="1"/>
        <v>0</v>
      </c>
      <c r="J14" s="6" t="s">
        <v>82</v>
      </c>
      <c r="K14" s="6" t="s">
        <v>83</v>
      </c>
      <c r="L14" s="49">
        <v>37.520000000000003</v>
      </c>
      <c r="M14" s="40"/>
      <c r="N14" s="40">
        <f t="shared" si="2"/>
        <v>37.520000000000003</v>
      </c>
      <c r="O14" s="10">
        <v>45302</v>
      </c>
      <c r="P14" s="11">
        <v>37.520000000000003</v>
      </c>
      <c r="Q14" s="11">
        <v>37.520000000000003</v>
      </c>
      <c r="R14" s="6" t="s">
        <v>108</v>
      </c>
    </row>
    <row r="15" spans="1:18" x14ac:dyDescent="0.25">
      <c r="A15" s="31"/>
      <c r="B15" s="9"/>
      <c r="C15" s="9" t="s">
        <v>68</v>
      </c>
      <c r="D15" s="6" t="s">
        <v>84</v>
      </c>
      <c r="E15" s="10">
        <v>45302</v>
      </c>
      <c r="F15" s="40"/>
      <c r="G15" s="40"/>
      <c r="H15" s="40">
        <f t="shared" si="0"/>
        <v>0</v>
      </c>
      <c r="I15" s="40">
        <f t="shared" si="1"/>
        <v>0</v>
      </c>
      <c r="J15" s="6" t="s">
        <v>82</v>
      </c>
      <c r="K15" s="6" t="s">
        <v>85</v>
      </c>
      <c r="L15" s="49">
        <v>10.07</v>
      </c>
      <c r="M15" s="40"/>
      <c r="N15" s="40">
        <f t="shared" si="2"/>
        <v>10.07</v>
      </c>
      <c r="O15" s="10">
        <v>45302</v>
      </c>
      <c r="P15" s="11">
        <v>10.07</v>
      </c>
      <c r="Q15" s="11">
        <v>10.07</v>
      </c>
      <c r="R15" s="6" t="s">
        <v>108</v>
      </c>
    </row>
    <row r="16" spans="1:18" x14ac:dyDescent="0.25">
      <c r="A16" s="31"/>
      <c r="B16" s="9"/>
      <c r="C16" s="9" t="s">
        <v>92</v>
      </c>
      <c r="D16" s="6" t="s">
        <v>89</v>
      </c>
      <c r="E16" s="10">
        <v>45303</v>
      </c>
      <c r="F16" s="40"/>
      <c r="G16" s="40"/>
      <c r="H16" s="40">
        <f t="shared" si="0"/>
        <v>0</v>
      </c>
      <c r="I16" s="40">
        <f t="shared" si="1"/>
        <v>0</v>
      </c>
      <c r="J16" s="6" t="s">
        <v>90</v>
      </c>
      <c r="K16" s="6" t="s">
        <v>91</v>
      </c>
      <c r="L16" s="49">
        <v>90</v>
      </c>
      <c r="M16" s="40"/>
      <c r="N16" s="40">
        <f t="shared" si="2"/>
        <v>90</v>
      </c>
      <c r="O16" s="10">
        <v>45304</v>
      </c>
      <c r="P16" s="11">
        <v>90</v>
      </c>
      <c r="Q16" s="11">
        <v>90</v>
      </c>
      <c r="R16" s="6" t="s">
        <v>109</v>
      </c>
    </row>
    <row r="17" spans="1:18" x14ac:dyDescent="0.25">
      <c r="A17" s="31"/>
      <c r="B17" s="9"/>
      <c r="C17" s="9" t="s">
        <v>100</v>
      </c>
      <c r="D17" s="6" t="s">
        <v>112</v>
      </c>
      <c r="E17" s="10">
        <v>45339</v>
      </c>
      <c r="F17" s="40"/>
      <c r="G17" s="40"/>
      <c r="H17" s="40">
        <v>0</v>
      </c>
      <c r="I17" s="40">
        <v>0</v>
      </c>
      <c r="J17" s="6" t="s">
        <v>113</v>
      </c>
      <c r="K17" s="6" t="s">
        <v>103</v>
      </c>
      <c r="L17" s="49">
        <v>125</v>
      </c>
      <c r="M17" s="40"/>
      <c r="N17" s="40">
        <f t="shared" si="2"/>
        <v>125</v>
      </c>
      <c r="O17" s="10">
        <v>45339</v>
      </c>
      <c r="P17" s="11">
        <v>125</v>
      </c>
      <c r="Q17" s="11">
        <v>125</v>
      </c>
      <c r="R17" s="6" t="s">
        <v>108</v>
      </c>
    </row>
    <row r="18" spans="1:18" x14ac:dyDescent="0.25">
      <c r="A18" s="31"/>
      <c r="B18" s="9"/>
      <c r="C18" s="9" t="s">
        <v>68</v>
      </c>
      <c r="D18" s="6" t="s">
        <v>86</v>
      </c>
      <c r="E18" s="10">
        <v>45526</v>
      </c>
      <c r="F18" s="40"/>
      <c r="G18" s="40"/>
      <c r="H18" s="40">
        <f t="shared" ref="H18" si="3">(G18+F18)*0.2</f>
        <v>0</v>
      </c>
      <c r="I18" s="40">
        <f t="shared" ref="I18" si="4">(H18+G18+F18)</f>
        <v>0</v>
      </c>
      <c r="J18" s="6" t="s">
        <v>88</v>
      </c>
      <c r="K18" s="6" t="s">
        <v>87</v>
      </c>
      <c r="L18" s="49">
        <v>79.3</v>
      </c>
      <c r="M18" s="40"/>
      <c r="N18" s="40">
        <f t="shared" ref="N18" si="5">M18+L18</f>
        <v>79.3</v>
      </c>
      <c r="O18" s="10">
        <v>45526</v>
      </c>
      <c r="P18" s="11">
        <v>79.3</v>
      </c>
      <c r="Q18" s="11">
        <v>79.3</v>
      </c>
      <c r="R18" s="6" t="s">
        <v>108</v>
      </c>
    </row>
    <row r="19" spans="1:18" x14ac:dyDescent="0.25">
      <c r="A19" s="31"/>
      <c r="B19" s="9"/>
      <c r="C19" s="9" t="s">
        <v>68</v>
      </c>
      <c r="D19" s="6" t="s">
        <v>93</v>
      </c>
      <c r="E19" s="10">
        <v>45383</v>
      </c>
      <c r="F19" s="40"/>
      <c r="G19" s="40"/>
      <c r="H19" s="40">
        <f t="shared" si="0"/>
        <v>0</v>
      </c>
      <c r="I19" s="40">
        <f t="shared" si="1"/>
        <v>0</v>
      </c>
      <c r="J19" s="6" t="s">
        <v>94</v>
      </c>
      <c r="K19" s="6" t="s">
        <v>95</v>
      </c>
      <c r="L19" s="49">
        <v>6318</v>
      </c>
      <c r="M19" s="40"/>
      <c r="N19" s="40">
        <f t="shared" si="2"/>
        <v>6318</v>
      </c>
      <c r="O19" s="10">
        <v>45384</v>
      </c>
      <c r="P19" s="11">
        <v>6318</v>
      </c>
      <c r="Q19" s="11">
        <v>6318</v>
      </c>
      <c r="R19" s="6" t="s">
        <v>110</v>
      </c>
    </row>
    <row r="20" spans="1:18" x14ac:dyDescent="0.25">
      <c r="A20" s="31" t="s">
        <v>23</v>
      </c>
      <c r="B20" s="9"/>
      <c r="C20" s="9" t="s">
        <v>100</v>
      </c>
      <c r="D20" s="6" t="s">
        <v>114</v>
      </c>
      <c r="E20" s="10">
        <v>45601</v>
      </c>
      <c r="F20" s="40"/>
      <c r="G20" s="40"/>
      <c r="H20" s="40">
        <f t="shared" si="0"/>
        <v>0</v>
      </c>
      <c r="I20" s="40">
        <f t="shared" si="1"/>
        <v>0</v>
      </c>
      <c r="J20" s="6" t="s">
        <v>102</v>
      </c>
      <c r="K20" s="6" t="s">
        <v>103</v>
      </c>
      <c r="L20" s="49">
        <v>120.35</v>
      </c>
      <c r="M20" s="40"/>
      <c r="N20" s="40">
        <f t="shared" si="2"/>
        <v>120.35</v>
      </c>
      <c r="O20" s="10">
        <v>45601</v>
      </c>
      <c r="P20" s="11">
        <v>120.35</v>
      </c>
      <c r="Q20" s="11">
        <v>120.35</v>
      </c>
      <c r="R20" s="6" t="s">
        <v>108</v>
      </c>
    </row>
    <row r="21" spans="1:18" x14ac:dyDescent="0.25">
      <c r="A21" s="31"/>
      <c r="B21" s="9"/>
      <c r="C21" s="9" t="s">
        <v>99</v>
      </c>
      <c r="D21" s="6" t="s">
        <v>98</v>
      </c>
      <c r="E21" s="10">
        <v>45602</v>
      </c>
      <c r="F21" s="40"/>
      <c r="G21" s="40"/>
      <c r="H21" s="40">
        <f t="shared" si="0"/>
        <v>0</v>
      </c>
      <c r="I21" s="40">
        <f t="shared" si="1"/>
        <v>0</v>
      </c>
      <c r="J21" s="6" t="s">
        <v>97</v>
      </c>
      <c r="K21" s="6" t="s">
        <v>96</v>
      </c>
      <c r="L21" s="49">
        <v>646.6</v>
      </c>
      <c r="M21" s="40"/>
      <c r="N21" s="40">
        <f t="shared" si="2"/>
        <v>646.6</v>
      </c>
      <c r="O21" s="10">
        <v>45617</v>
      </c>
      <c r="P21" s="11">
        <v>646.6</v>
      </c>
      <c r="Q21" s="11">
        <v>646.6</v>
      </c>
      <c r="R21" s="6" t="s">
        <v>111</v>
      </c>
    </row>
    <row r="22" spans="1:18" ht="15.75" thickBot="1" x14ac:dyDescent="0.3">
      <c r="A22" s="31"/>
      <c r="B22" s="9"/>
      <c r="C22" s="9" t="s">
        <v>100</v>
      </c>
      <c r="D22" s="6" t="s">
        <v>101</v>
      </c>
      <c r="E22" s="10">
        <v>45623</v>
      </c>
      <c r="F22" s="40"/>
      <c r="G22" s="40"/>
      <c r="H22" s="40">
        <f t="shared" si="0"/>
        <v>0</v>
      </c>
      <c r="I22" s="40">
        <f t="shared" si="1"/>
        <v>0</v>
      </c>
      <c r="J22" s="6" t="s">
        <v>102</v>
      </c>
      <c r="K22" s="6" t="s">
        <v>103</v>
      </c>
      <c r="L22" s="49">
        <v>1192.73</v>
      </c>
      <c r="M22" s="40">
        <v>100.06</v>
      </c>
      <c r="N22" s="40">
        <f t="shared" si="2"/>
        <v>1292.79</v>
      </c>
      <c r="O22" s="10">
        <v>45623</v>
      </c>
      <c r="P22" s="11">
        <v>1192.73</v>
      </c>
      <c r="Q22" s="11">
        <v>1292.79</v>
      </c>
      <c r="R22" s="6" t="s">
        <v>104</v>
      </c>
    </row>
    <row r="23" spans="1:18" ht="15.75" thickBot="1" x14ac:dyDescent="0.3">
      <c r="A23" s="14"/>
      <c r="C23" s="32"/>
      <c r="D23" s="33"/>
      <c r="E23" s="34" t="s">
        <v>43</v>
      </c>
      <c r="F23" s="35">
        <f>SUM(F10:F13,F14:F19,F20:F22)</f>
        <v>0</v>
      </c>
      <c r="G23" s="35"/>
      <c r="H23" s="35">
        <f>SUM(H10:H13,H14:H19,H20:H22)</f>
        <v>0</v>
      </c>
      <c r="I23" s="35">
        <f>SUM(I10:I13,I14:I19,I20:I22)</f>
        <v>0</v>
      </c>
      <c r="L23" s="36">
        <f>SUM(L10:L13,L14:L19,L20:L22)</f>
        <v>11871</v>
      </c>
      <c r="M23" s="36">
        <f>SUM(M10:M13,M14:M19,M20:M22)</f>
        <v>100.06</v>
      </c>
      <c r="N23" s="36">
        <f>SUM(N10:N13,N14:N19,N20:N22)</f>
        <v>11971.060000000001</v>
      </c>
      <c r="P23" s="36">
        <f>SUM(P10:P13,P14:P19,P20:P22)</f>
        <v>11871</v>
      </c>
      <c r="Q23" s="36">
        <f>SUM(Q10:Q13,Q14:Q19,Q20:Q22)</f>
        <v>11971.060000000001</v>
      </c>
    </row>
    <row r="24" spans="1:18" ht="29.45" customHeight="1" thickBot="1" x14ac:dyDescent="0.3">
      <c r="A24" s="14"/>
      <c r="C24" s="194" t="s">
        <v>61</v>
      </c>
      <c r="D24" s="195"/>
      <c r="E24" s="42" t="s">
        <v>43</v>
      </c>
      <c r="F24" s="43">
        <v>11871</v>
      </c>
      <c r="G24" s="41"/>
      <c r="H24" s="41"/>
      <c r="I24" s="41"/>
      <c r="L24" s="41"/>
      <c r="M24" s="41"/>
      <c r="N24" s="41"/>
      <c r="P24" s="41"/>
      <c r="Q24" s="41"/>
    </row>
    <row r="25" spans="1:18" ht="15.75" thickBot="1" x14ac:dyDescent="0.3">
      <c r="C25" s="196" t="s">
        <v>51</v>
      </c>
      <c r="D25" s="197"/>
      <c r="E25" s="44" t="s">
        <v>43</v>
      </c>
      <c r="F25" s="45">
        <f>F23+L23</f>
        <v>11871</v>
      </c>
      <c r="G25" s="41"/>
    </row>
    <row r="26" spans="1:18" ht="15.75" thickBot="1" x14ac:dyDescent="0.3">
      <c r="C26" s="196" t="s">
        <v>47</v>
      </c>
      <c r="D26" s="197"/>
      <c r="E26" s="44" t="s">
        <v>43</v>
      </c>
      <c r="F26" s="45">
        <f>F24-F25</f>
        <v>0</v>
      </c>
      <c r="G26" s="41"/>
    </row>
    <row r="29" spans="1:18" ht="15" customHeight="1" x14ac:dyDescent="0.25">
      <c r="C29" s="4"/>
      <c r="D29" s="3"/>
      <c r="E29" s="186" t="s">
        <v>13</v>
      </c>
      <c r="F29" s="187"/>
      <c r="G29" s="187"/>
      <c r="H29" s="187"/>
      <c r="I29" s="187"/>
      <c r="J29" s="188"/>
    </row>
    <row r="30" spans="1:18" ht="42.75" customHeight="1" x14ac:dyDescent="0.25">
      <c r="C30" s="159" t="s">
        <v>22</v>
      </c>
      <c r="D30" s="160"/>
      <c r="E30" s="152" t="s">
        <v>0</v>
      </c>
      <c r="F30" s="153"/>
      <c r="G30" s="153"/>
      <c r="H30" s="154"/>
      <c r="I30" s="150" t="s">
        <v>1</v>
      </c>
      <c r="J30" s="151"/>
    </row>
    <row r="31" spans="1:18" x14ac:dyDescent="0.25">
      <c r="C31" s="176" t="str">
        <f>'Lisa 1 Tegevusaruanne'!C11</f>
        <v>Heilo Järv</v>
      </c>
      <c r="D31" s="177"/>
      <c r="E31" s="179" t="s">
        <v>2</v>
      </c>
      <c r="F31" s="180"/>
      <c r="G31" s="180"/>
      <c r="H31" s="180"/>
      <c r="I31" s="181">
        <v>45713</v>
      </c>
      <c r="J31" s="182"/>
    </row>
    <row r="32" spans="1:18" x14ac:dyDescent="0.25">
      <c r="A32" s="14"/>
    </row>
    <row r="33" spans="1:1" x14ac:dyDescent="0.25">
      <c r="A33" s="14"/>
    </row>
    <row r="34" spans="1:1" x14ac:dyDescent="0.25">
      <c r="A34" s="14"/>
    </row>
    <row r="35" spans="1:1" x14ac:dyDescent="0.25">
      <c r="A35" s="14"/>
    </row>
    <row r="36" spans="1:1" x14ac:dyDescent="0.25">
      <c r="A36" s="14"/>
    </row>
    <row r="37" spans="1:1" x14ac:dyDescent="0.25">
      <c r="A37" s="14"/>
    </row>
    <row r="38" spans="1:1" x14ac:dyDescent="0.25">
      <c r="A38" s="14"/>
    </row>
    <row r="39" spans="1:1" x14ac:dyDescent="0.25">
      <c r="A39" s="14"/>
    </row>
    <row r="40" spans="1:1" x14ac:dyDescent="0.25">
      <c r="A40" s="14"/>
    </row>
    <row r="41" spans="1:1" x14ac:dyDescent="0.25">
      <c r="A41" s="14"/>
    </row>
    <row r="42" spans="1:1" x14ac:dyDescent="0.25">
      <c r="A42" s="14"/>
    </row>
    <row r="43" spans="1:1" x14ac:dyDescent="0.25">
      <c r="A43" s="14"/>
    </row>
    <row r="44" spans="1:1" x14ac:dyDescent="0.25">
      <c r="A44" s="14"/>
    </row>
    <row r="45" spans="1:1" x14ac:dyDescent="0.25">
      <c r="A45" s="14"/>
    </row>
    <row r="46" spans="1:1" x14ac:dyDescent="0.25">
      <c r="A46" s="14"/>
    </row>
    <row r="47" spans="1:1" x14ac:dyDescent="0.25">
      <c r="A47" s="14"/>
    </row>
    <row r="48" spans="1:1" x14ac:dyDescent="0.25">
      <c r="A48" s="14"/>
    </row>
    <row r="49" spans="1:1" x14ac:dyDescent="0.25">
      <c r="A49" s="14"/>
    </row>
    <row r="50" spans="1:1" x14ac:dyDescent="0.25">
      <c r="A50" s="14"/>
    </row>
    <row r="51" spans="1:1" x14ac:dyDescent="0.25">
      <c r="A51" s="14"/>
    </row>
    <row r="52" spans="1:1" x14ac:dyDescent="0.25">
      <c r="A52" s="14"/>
    </row>
    <row r="53" spans="1:1" x14ac:dyDescent="0.25">
      <c r="A53" s="14"/>
    </row>
    <row r="54" spans="1:1" x14ac:dyDescent="0.25">
      <c r="A54" s="14"/>
    </row>
    <row r="55" spans="1:1" x14ac:dyDescent="0.25">
      <c r="A55" s="14"/>
    </row>
    <row r="56" spans="1:1" x14ac:dyDescent="0.25">
      <c r="A56" s="14"/>
    </row>
    <row r="57" spans="1:1" x14ac:dyDescent="0.25">
      <c r="A57" s="14"/>
    </row>
  </sheetData>
  <mergeCells count="24">
    <mergeCell ref="C31:D31"/>
    <mergeCell ref="O7:R7"/>
    <mergeCell ref="E31:H31"/>
    <mergeCell ref="I31:J31"/>
    <mergeCell ref="F8:I8"/>
    <mergeCell ref="L8:N8"/>
    <mergeCell ref="E29:J29"/>
    <mergeCell ref="C8:E8"/>
    <mergeCell ref="J8:K8"/>
    <mergeCell ref="O8:R8"/>
    <mergeCell ref="C24:D24"/>
    <mergeCell ref="C25:D25"/>
    <mergeCell ref="C26:D26"/>
    <mergeCell ref="F4:I4"/>
    <mergeCell ref="C4:E4"/>
    <mergeCell ref="F3:I3"/>
    <mergeCell ref="C3:E3"/>
    <mergeCell ref="F5:I5"/>
    <mergeCell ref="F6:I6"/>
    <mergeCell ref="A7:B7"/>
    <mergeCell ref="I30:J30"/>
    <mergeCell ref="E30:H30"/>
    <mergeCell ref="D7:N7"/>
    <mergeCell ref="C30:D30"/>
  </mergeCells>
  <pageMargins left="0.51181102362204722" right="0.51181102362204722" top="0.74803149606299213" bottom="0.74803149606299213" header="0.31496062992125984" footer="0.31496062992125984"/>
  <pageSetup paperSize="8" scale="47" orientation="landscape"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Ailen Pihu</cp:lastModifiedBy>
  <cp:lastPrinted>2023-06-01T11:24:06Z</cp:lastPrinted>
  <dcterms:created xsi:type="dcterms:W3CDTF">2000-03-21T14:34:47Z</dcterms:created>
  <dcterms:modified xsi:type="dcterms:W3CDTF">2025-02-26T12:52:18Z</dcterms:modified>
</cp:coreProperties>
</file>